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600" windowHeight="8250"/>
  </bookViews>
  <sheets>
    <sheet name="punctaje contract 2016" sheetId="1" r:id="rId1"/>
  </sheets>
  <calcPr calcId="145621"/>
</workbook>
</file>

<file path=xl/calcChain.xml><?xml version="1.0" encoding="utf-8"?>
<calcChain xmlns="http://schemas.openxmlformats.org/spreadsheetml/2006/main">
  <c r="H81" i="1" l="1"/>
  <c r="G81" i="1"/>
  <c r="F81" i="1"/>
  <c r="E81" i="1"/>
  <c r="D81" i="1"/>
  <c r="C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81" i="1" s="1"/>
  <c r="F62" i="1"/>
  <c r="F61" i="1"/>
  <c r="F60" i="1"/>
  <c r="F59" i="1"/>
  <c r="F58" i="1"/>
  <c r="F57" i="1"/>
  <c r="C57" i="1"/>
  <c r="F56" i="1"/>
  <c r="C55" i="1"/>
  <c r="F55" i="1" s="1"/>
  <c r="F54" i="1"/>
  <c r="E53" i="1"/>
  <c r="C53" i="1"/>
  <c r="F53" i="1" s="1"/>
  <c r="F52" i="1"/>
  <c r="C51" i="1"/>
  <c r="F51" i="1" s="1"/>
  <c r="F50" i="1"/>
  <c r="H41" i="1"/>
  <c r="G41" i="1"/>
  <c r="F41" i="1"/>
  <c r="E41" i="1"/>
  <c r="D41" i="1"/>
  <c r="C41" i="1"/>
  <c r="I40" i="1"/>
  <c r="I39" i="1"/>
  <c r="I41" i="1" s="1"/>
  <c r="F33" i="1"/>
  <c r="F32" i="1"/>
  <c r="H26" i="1"/>
  <c r="G26" i="1"/>
  <c r="F26" i="1"/>
  <c r="E26" i="1"/>
  <c r="D26" i="1"/>
  <c r="C26" i="1"/>
  <c r="I25" i="1"/>
  <c r="I24" i="1"/>
  <c r="I23" i="1"/>
  <c r="I22" i="1"/>
  <c r="I21" i="1"/>
  <c r="I20" i="1"/>
  <c r="I26" i="1" s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<sst xmlns="http://schemas.openxmlformats.org/spreadsheetml/2006/main" count="116" uniqueCount="55">
  <si>
    <t>CASA DE ASIGURARI DE SANATATE</t>
  </si>
  <si>
    <t>BISTRITA-NASAUD</t>
  </si>
  <si>
    <t>NUMAR PUNCTE AFERENTE CTRITERIILOR DE REPARTIZARE A SUMELOR-SERVICII PARACLINICE DE LABORATOR</t>
  </si>
  <si>
    <t>POTRIVIT PREVEDERILOR ORDINULUI NR.763/377/2016</t>
  </si>
  <si>
    <t>Nr. Crt.</t>
  </si>
  <si>
    <t>DENUMIRE FURNIZOR</t>
  </si>
  <si>
    <t>NR. PUNCTE CRITERIUL DE EVALUARE A RESURSELOR 50%</t>
  </si>
  <si>
    <t>NR PUNCTE CRITERIUL DE CALITATE 50%</t>
  </si>
  <si>
    <t>Nr. Puncte Evaluarea Capacitatii Resurselor Tehnice</t>
  </si>
  <si>
    <t>Nr. Puncte Logistica</t>
  </si>
  <si>
    <t>Nr. Puncte Resurse Umane</t>
  </si>
  <si>
    <t xml:space="preserve">TOTAL </t>
  </si>
  <si>
    <t>NR. Puncte pentru Subcriteriul" Indeplinirea Cerintelor pentru Calitate si Competenta" In Conformitate cu SR EN ISO 15189                                 50%</t>
  </si>
  <si>
    <t>Nr. Puncte pentru Participare la Schemele de Intercomparare Laboratoare de Analize Medicale 50%</t>
  </si>
  <si>
    <t>5=2+3+4</t>
  </si>
  <si>
    <t>SC DORNA MEDICAL SRL</t>
  </si>
  <si>
    <t>SC HOLISTIC SRL</t>
  </si>
  <si>
    <t>SC OPTIMUS MEDICA SRL</t>
  </si>
  <si>
    <t>SC MURIVISAN SRL-LABORATOR BISTRITA</t>
  </si>
  <si>
    <t>SC MURIVISAN SRL-LABORATOR BECLEAN</t>
  </si>
  <si>
    <t>SPITAL JUDETEAN BISTRITA</t>
  </si>
  <si>
    <t>Valoarea unui punct pentru criteriul de evaluare a resurselor = 50,58 lei</t>
  </si>
  <si>
    <t>Valoarea unui punct pentru subcriteriul"indeplinirea cerintelor pentru calitate si competenta" in conformitate cu SR EN ISO 151189 = 184,94 lei</t>
  </si>
  <si>
    <t>Valoarea unui punct pentru subcriteriul"participare la schemele de intercomparare laboratoare de analize medicale" = 38,00 lei</t>
  </si>
  <si>
    <t>Nr.Crt.</t>
  </si>
  <si>
    <t>VALOARE CONTRACT IULIE-DECEMBRIE 2016</t>
  </si>
  <si>
    <t>IULIE</t>
  </si>
  <si>
    <t>AUGUST</t>
  </si>
  <si>
    <t>SEPTEMBRIE</t>
  </si>
  <si>
    <t>OCTOMBRIE</t>
  </si>
  <si>
    <t>NOIEMBRIE</t>
  </si>
  <si>
    <t>DECEMBRIE</t>
  </si>
  <si>
    <t>TOTAL</t>
  </si>
  <si>
    <t>8=2+3+4+5+6+7</t>
  </si>
  <si>
    <t>SPITAL JUD. BISTRITA-ANATOMIE PATOLOGICA</t>
  </si>
  <si>
    <t>SPITAL ORAS NASAUD-ANATOMIE PATOLOGICA</t>
  </si>
  <si>
    <t>Valoarea unui punct pentru criteriul de evaluare a resurselor = 37,18 lei</t>
  </si>
  <si>
    <t>SPITAL JUDETEAN BISTRITA-ANATOMIE PATOLOGICA</t>
  </si>
  <si>
    <t>NUMAR PUNCTE AFERENTE CTRITERIILOR DE REPARTIZARE A SUMELOR-SERVICII PARACLINICE DE RADIOLOGIE SI IMAGISTICA MEDICALA</t>
  </si>
  <si>
    <t>NR. PUNCTE CRITERIUL DE EVALUARE A RESURSELOR 90%</t>
  </si>
  <si>
    <t>NR. PUNCTE CRITERIUL DISPONIBILITATE 10%</t>
  </si>
  <si>
    <t>Nr. Puncte Resurselor Tehnice</t>
  </si>
  <si>
    <t>SC HIPERDIA SA</t>
  </si>
  <si>
    <t>SC MURIVISAN SRL</t>
  </si>
  <si>
    <t>ADITIONAL  MURIVISAN SRL</t>
  </si>
  <si>
    <t>ADITIONAL SPITAL JUDETEAN BISTRITA</t>
  </si>
  <si>
    <t>SPITAL ORAS BECLEAN</t>
  </si>
  <si>
    <t>ADITIONAL SPITAL ORAS BECLEAN</t>
  </si>
  <si>
    <t>SPITAL ORAS NASAUD</t>
  </si>
  <si>
    <t>ADITIONAL SPITAL ORAS NASAUD</t>
  </si>
  <si>
    <t>SC GAMMA MEDICAL SRL</t>
  </si>
  <si>
    <t>CLINICA SANOVIL SRL</t>
  </si>
  <si>
    <t>CMI CHIRLEJAN CARMEN</t>
  </si>
  <si>
    <t>CMI MARIASIU MIHAI</t>
  </si>
  <si>
    <t xml:space="preserve">NR. PUNCTE CRITERIUL DE EVALUARE A RESURSELOR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</si>
</sst>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0" xfId="0" applyNumberFormat="1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7" xfId="0" applyFont="1" applyBorder="1" applyAlignment="1">
      <alignment horizontal="center" wrapText="1"/>
    </xf>
    <xf numFmtId="4" fontId="0" fillId="0" borderId="0" xfId="0" applyNumberFormat="1"/>
    <xf numFmtId="17" fontId="1" fillId="0" borderId="7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24" xfId="0" applyNumberFormat="1" applyBorder="1"/>
    <xf numFmtId="4" fontId="0" fillId="0" borderId="13" xfId="0" applyNumberFormat="1" applyBorder="1"/>
    <xf numFmtId="4" fontId="0" fillId="0" borderId="15" xfId="0" applyNumberFormat="1" applyBorder="1"/>
    <xf numFmtId="4" fontId="0" fillId="0" borderId="14" xfId="0" applyNumberFormat="1" applyBorder="1"/>
    <xf numFmtId="4" fontId="0" fillId="0" borderId="25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17" xfId="0" applyNumberFormat="1" applyBorder="1"/>
    <xf numFmtId="0" fontId="0" fillId="0" borderId="26" xfId="0" applyBorder="1" applyAlignment="1">
      <alignment horizontal="left"/>
    </xf>
    <xf numFmtId="4" fontId="0" fillId="0" borderId="27" xfId="0" applyNumberFormat="1" applyBorder="1"/>
    <xf numFmtId="4" fontId="0" fillId="0" borderId="26" xfId="0" applyNumberFormat="1" applyBorder="1"/>
    <xf numFmtId="4" fontId="0" fillId="0" borderId="28" xfId="0" applyNumberFormat="1" applyBorder="1"/>
    <xf numFmtId="4" fontId="0" fillId="0" borderId="29" xfId="0" applyNumberFormat="1" applyBorder="1"/>
    <xf numFmtId="0" fontId="0" fillId="0" borderId="7" xfId="0" applyBorder="1" applyAlignment="1">
      <alignment horizontal="left"/>
    </xf>
    <xf numFmtId="4" fontId="1" fillId="0" borderId="3" xfId="0" applyNumberFormat="1" applyFont="1" applyBorder="1"/>
    <xf numFmtId="4" fontId="1" fillId="0" borderId="7" xfId="0" applyNumberFormat="1" applyFont="1" applyBorder="1"/>
    <xf numFmtId="4" fontId="1" fillId="0" borderId="4" xfId="0" applyNumberFormat="1" applyFont="1" applyBorder="1"/>
    <xf numFmtId="4" fontId="1" fillId="0" borderId="5" xfId="0" applyNumberFormat="1" applyFont="1" applyBorder="1"/>
    <xf numFmtId="0" fontId="0" fillId="0" borderId="0" xfId="0" applyBorder="1"/>
    <xf numFmtId="0" fontId="0" fillId="0" borderId="18" xfId="0" applyBorder="1" applyAlignment="1">
      <alignment horizontal="left"/>
    </xf>
    <xf numFmtId="2" fontId="0" fillId="0" borderId="16" xfId="0" applyNumberFormat="1" applyBorder="1"/>
    <xf numFmtId="2" fontId="0" fillId="0" borderId="18" xfId="0" applyNumberFormat="1" applyBorder="1"/>
    <xf numFmtId="0" fontId="0" fillId="0" borderId="16" xfId="0" applyBorder="1"/>
    <xf numFmtId="0" fontId="0" fillId="0" borderId="30" xfId="0" applyBorder="1" applyAlignment="1">
      <alignment horizontal="left"/>
    </xf>
    <xf numFmtId="2" fontId="0" fillId="0" borderId="19" xfId="0" applyNumberFormat="1" applyBorder="1"/>
    <xf numFmtId="2" fontId="0" fillId="0" borderId="30" xfId="0" applyNumberFormat="1" applyBorder="1"/>
    <xf numFmtId="0" fontId="0" fillId="0" borderId="19" xfId="0" applyBorder="1"/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4" fontId="0" fillId="0" borderId="36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7" xfId="0" applyNumberFormat="1" applyBorder="1"/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2" fontId="0" fillId="0" borderId="14" xfId="0" applyNumberFormat="1" applyBorder="1"/>
    <xf numFmtId="2" fontId="0" fillId="0" borderId="15" xfId="0" applyNumberFormat="1" applyBorder="1"/>
    <xf numFmtId="2" fontId="0" fillId="0" borderId="13" xfId="0" applyNumberFormat="1" applyBorder="1"/>
    <xf numFmtId="0" fontId="0" fillId="0" borderId="25" xfId="0" applyBorder="1" applyAlignment="1">
      <alignment horizontal="left"/>
    </xf>
    <xf numFmtId="2" fontId="0" fillId="0" borderId="17" xfId="0" applyNumberFormat="1" applyBorder="1"/>
    <xf numFmtId="0" fontId="0" fillId="0" borderId="27" xfId="0" applyBorder="1" applyAlignment="1">
      <alignment horizontal="left"/>
    </xf>
    <xf numFmtId="2" fontId="0" fillId="0" borderId="29" xfId="0" applyNumberFormat="1" applyBorder="1"/>
    <xf numFmtId="2" fontId="0" fillId="0" borderId="28" xfId="0" applyNumberFormat="1" applyBorder="1"/>
    <xf numFmtId="2" fontId="0" fillId="0" borderId="26" xfId="0" applyNumberFormat="1" applyBorder="1"/>
    <xf numFmtId="0" fontId="0" fillId="0" borderId="38" xfId="0" applyBorder="1" applyAlignment="1">
      <alignment horizontal="left"/>
    </xf>
    <xf numFmtId="2" fontId="0" fillId="0" borderId="20" xfId="0" applyNumberFormat="1" applyBorder="1"/>
    <xf numFmtId="4" fontId="0" fillId="0" borderId="19" xfId="0" applyNumberForma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zoomScaleNormal="100" workbookViewId="0">
      <selection activeCell="H30" sqref="H30"/>
    </sheetView>
  </sheetViews>
  <sheetFormatPr defaultRowHeight="15" x14ac:dyDescent="0.25"/>
  <cols>
    <col min="1" max="1" width="4.42578125" customWidth="1"/>
    <col min="2" max="2" width="41.7109375" customWidth="1"/>
    <col min="3" max="3" width="12.7109375" customWidth="1"/>
    <col min="4" max="4" width="10.42578125" customWidth="1"/>
    <col min="5" max="5" width="11.28515625" customWidth="1"/>
    <col min="6" max="6" width="12.28515625" customWidth="1"/>
    <col min="7" max="7" width="26.140625" customWidth="1"/>
    <col min="8" max="8" width="24.5703125" customWidth="1"/>
    <col min="9" max="9" width="14" customWidth="1"/>
  </cols>
  <sheetData>
    <row r="1" spans="1:11" ht="15.75" x14ac:dyDescent="0.25">
      <c r="A1" s="1" t="s">
        <v>0</v>
      </c>
      <c r="B1" s="2"/>
      <c r="C1" s="2"/>
      <c r="D1" s="2"/>
      <c r="E1" s="2"/>
    </row>
    <row r="2" spans="1:11" ht="15.75" x14ac:dyDescent="0.25">
      <c r="A2" s="1" t="s">
        <v>1</v>
      </c>
      <c r="B2" s="1"/>
      <c r="C2" s="2"/>
      <c r="D2" s="2"/>
      <c r="E2" s="2"/>
    </row>
    <row r="3" spans="1:11" ht="15.75" x14ac:dyDescent="0.25">
      <c r="B3" s="95" t="s">
        <v>2</v>
      </c>
      <c r="C3" s="95"/>
      <c r="D3" s="95"/>
      <c r="E3" s="95"/>
      <c r="F3" s="95"/>
      <c r="G3" s="95"/>
      <c r="H3" s="95"/>
      <c r="I3" s="95"/>
    </row>
    <row r="4" spans="1:11" ht="16.5" thickBot="1" x14ac:dyDescent="0.3">
      <c r="B4" s="96" t="s">
        <v>3</v>
      </c>
      <c r="C4" s="97"/>
      <c r="D4" s="97"/>
      <c r="E4" s="97"/>
      <c r="F4" s="97"/>
      <c r="G4" s="97"/>
      <c r="H4" s="97"/>
      <c r="I4" s="98"/>
    </row>
    <row r="5" spans="1:11" ht="45.75" customHeight="1" thickBot="1" x14ac:dyDescent="0.3">
      <c r="A5" s="99" t="s">
        <v>4</v>
      </c>
      <c r="B5" s="101" t="s">
        <v>5</v>
      </c>
      <c r="C5" s="103" t="s">
        <v>6</v>
      </c>
      <c r="D5" s="104"/>
      <c r="E5" s="104"/>
      <c r="F5" s="104"/>
      <c r="G5" s="103" t="s">
        <v>7</v>
      </c>
      <c r="H5" s="105"/>
      <c r="I5" s="106"/>
    </row>
    <row r="6" spans="1:11" ht="91.5" customHeight="1" thickBot="1" x14ac:dyDescent="0.3">
      <c r="A6" s="100"/>
      <c r="B6" s="102"/>
      <c r="C6" s="3" t="s">
        <v>8</v>
      </c>
      <c r="D6" s="3" t="s">
        <v>9</v>
      </c>
      <c r="E6" s="3" t="s">
        <v>10</v>
      </c>
      <c r="F6" s="4" t="s">
        <v>11</v>
      </c>
      <c r="G6" s="5" t="s">
        <v>12</v>
      </c>
      <c r="H6" s="3" t="s">
        <v>13</v>
      </c>
      <c r="I6" s="106"/>
      <c r="K6" s="6"/>
    </row>
    <row r="7" spans="1:11" ht="15.75" thickBot="1" x14ac:dyDescent="0.3">
      <c r="A7" s="7">
        <v>0</v>
      </c>
      <c r="B7" s="8">
        <v>1</v>
      </c>
      <c r="C7" s="9">
        <v>2</v>
      </c>
      <c r="D7" s="10">
        <v>3</v>
      </c>
      <c r="E7" s="9">
        <v>4</v>
      </c>
      <c r="F7" s="10" t="s">
        <v>14</v>
      </c>
      <c r="G7" s="11">
        <v>6</v>
      </c>
      <c r="H7" s="12">
        <v>7</v>
      </c>
      <c r="I7" s="13"/>
      <c r="K7" s="6"/>
    </row>
    <row r="8" spans="1:11" x14ac:dyDescent="0.25">
      <c r="A8" s="14">
        <v>1</v>
      </c>
      <c r="B8" s="15" t="s">
        <v>15</v>
      </c>
      <c r="C8" s="16">
        <v>990.28</v>
      </c>
      <c r="D8" s="17">
        <v>25</v>
      </c>
      <c r="E8" s="16">
        <v>86.57</v>
      </c>
      <c r="F8" s="18">
        <f t="shared" ref="F8:F13" si="0">SUM(C8:E8)</f>
        <v>1101.8499999999999</v>
      </c>
      <c r="G8" s="19">
        <v>157</v>
      </c>
      <c r="H8" s="20">
        <v>858</v>
      </c>
      <c r="I8" s="21"/>
    </row>
    <row r="9" spans="1:11" x14ac:dyDescent="0.25">
      <c r="A9" s="22">
        <v>2</v>
      </c>
      <c r="B9" s="23" t="s">
        <v>16</v>
      </c>
      <c r="C9" s="24">
        <v>1069.17</v>
      </c>
      <c r="D9" s="25">
        <v>25</v>
      </c>
      <c r="E9" s="24">
        <v>87</v>
      </c>
      <c r="F9" s="26">
        <f t="shared" si="0"/>
        <v>1181.17</v>
      </c>
      <c r="G9" s="27">
        <v>152</v>
      </c>
      <c r="H9" s="28">
        <v>932</v>
      </c>
      <c r="I9" s="21"/>
    </row>
    <row r="10" spans="1:11" x14ac:dyDescent="0.25">
      <c r="A10" s="22">
        <v>3</v>
      </c>
      <c r="B10" s="23" t="s">
        <v>17</v>
      </c>
      <c r="C10" s="24">
        <v>889.12</v>
      </c>
      <c r="D10" s="25">
        <v>21</v>
      </c>
      <c r="E10" s="24">
        <v>137.5</v>
      </c>
      <c r="F10" s="26">
        <f t="shared" si="0"/>
        <v>1047.6199999999999</v>
      </c>
      <c r="G10" s="27">
        <v>136</v>
      </c>
      <c r="H10" s="28">
        <v>827</v>
      </c>
      <c r="I10" s="21"/>
    </row>
    <row r="11" spans="1:11" x14ac:dyDescent="0.25">
      <c r="A11" s="22">
        <v>4</v>
      </c>
      <c r="B11" s="23" t="s">
        <v>18</v>
      </c>
      <c r="C11" s="24">
        <v>1068</v>
      </c>
      <c r="D11" s="25">
        <v>25</v>
      </c>
      <c r="E11" s="24">
        <v>123.5</v>
      </c>
      <c r="F11" s="25">
        <f t="shared" si="0"/>
        <v>1216.5</v>
      </c>
      <c r="G11" s="27">
        <v>159</v>
      </c>
      <c r="H11" s="28">
        <v>648</v>
      </c>
      <c r="I11" s="21"/>
    </row>
    <row r="12" spans="1:11" x14ac:dyDescent="0.25">
      <c r="A12" s="22">
        <v>5</v>
      </c>
      <c r="B12" s="23" t="s">
        <v>19</v>
      </c>
      <c r="C12" s="24">
        <v>642.91999999999996</v>
      </c>
      <c r="D12" s="25">
        <v>12</v>
      </c>
      <c r="E12" s="24">
        <v>58</v>
      </c>
      <c r="F12" s="25">
        <f t="shared" si="0"/>
        <v>712.92</v>
      </c>
      <c r="G12" s="27">
        <v>119</v>
      </c>
      <c r="H12" s="28">
        <v>428</v>
      </c>
      <c r="I12" s="21"/>
    </row>
    <row r="13" spans="1:11" ht="15.75" thickBot="1" x14ac:dyDescent="0.3">
      <c r="A13" s="29">
        <v>6</v>
      </c>
      <c r="B13" s="30" t="s">
        <v>20</v>
      </c>
      <c r="C13" s="24">
        <v>507.88</v>
      </c>
      <c r="D13" s="25">
        <v>16</v>
      </c>
      <c r="E13" s="24">
        <v>366.5</v>
      </c>
      <c r="F13" s="26">
        <f t="shared" si="0"/>
        <v>890.38</v>
      </c>
      <c r="G13" s="27">
        <v>118</v>
      </c>
      <c r="H13" s="28">
        <v>400</v>
      </c>
      <c r="I13" s="21"/>
    </row>
    <row r="14" spans="1:11" ht="109.5" customHeight="1" thickBot="1" x14ac:dyDescent="0.3">
      <c r="A14" s="31"/>
      <c r="B14" s="31"/>
      <c r="C14" s="108" t="s">
        <v>21</v>
      </c>
      <c r="D14" s="109"/>
      <c r="E14" s="109"/>
      <c r="F14" s="109"/>
      <c r="G14" s="32" t="s">
        <v>22</v>
      </c>
      <c r="H14" s="32" t="s">
        <v>23</v>
      </c>
      <c r="I14" s="21"/>
    </row>
    <row r="15" spans="1:11" x14ac:dyDescent="0.25">
      <c r="I15" s="33"/>
    </row>
    <row r="16" spans="1:11" ht="15.75" thickBot="1" x14ac:dyDescent="0.3"/>
    <row r="17" spans="1:9" ht="30" customHeight="1" thickBot="1" x14ac:dyDescent="0.3">
      <c r="A17" s="110" t="s">
        <v>24</v>
      </c>
      <c r="B17" s="101" t="s">
        <v>5</v>
      </c>
      <c r="C17" s="113" t="s">
        <v>25</v>
      </c>
      <c r="D17" s="113"/>
      <c r="E17" s="113"/>
      <c r="F17" s="113"/>
      <c r="G17" s="113"/>
      <c r="H17" s="113"/>
      <c r="I17" s="114"/>
    </row>
    <row r="18" spans="1:9" ht="15.75" thickBot="1" x14ac:dyDescent="0.3">
      <c r="A18" s="111"/>
      <c r="B18" s="112"/>
      <c r="C18" s="34" t="s">
        <v>26</v>
      </c>
      <c r="D18" s="35" t="s">
        <v>27</v>
      </c>
      <c r="E18" s="34" t="s">
        <v>28</v>
      </c>
      <c r="F18" s="35" t="s">
        <v>29</v>
      </c>
      <c r="G18" s="34" t="s">
        <v>30</v>
      </c>
      <c r="H18" s="35" t="s">
        <v>31</v>
      </c>
      <c r="I18" s="36" t="s">
        <v>32</v>
      </c>
    </row>
    <row r="19" spans="1:9" ht="15.75" thickBot="1" x14ac:dyDescent="0.3">
      <c r="A19" s="37">
        <v>0</v>
      </c>
      <c r="B19" s="38">
        <v>1</v>
      </c>
      <c r="C19" s="39">
        <v>2</v>
      </c>
      <c r="D19" s="40">
        <v>3</v>
      </c>
      <c r="E19" s="39">
        <v>4</v>
      </c>
      <c r="F19" s="40">
        <v>5</v>
      </c>
      <c r="G19" s="39">
        <v>6</v>
      </c>
      <c r="H19" s="40">
        <v>7</v>
      </c>
      <c r="I19" s="39" t="s">
        <v>33</v>
      </c>
    </row>
    <row r="20" spans="1:9" x14ac:dyDescent="0.25">
      <c r="A20" s="14">
        <v>1</v>
      </c>
      <c r="B20" s="14" t="s">
        <v>15</v>
      </c>
      <c r="C20" s="41">
        <v>35331</v>
      </c>
      <c r="D20" s="42">
        <v>34282</v>
      </c>
      <c r="E20" s="43">
        <v>33734</v>
      </c>
      <c r="F20" s="42">
        <v>33734</v>
      </c>
      <c r="G20" s="43">
        <v>15619</v>
      </c>
      <c r="H20" s="42">
        <v>0</v>
      </c>
      <c r="I20" s="44">
        <f>C20+D20+E20+F20+G20+H20</f>
        <v>152700</v>
      </c>
    </row>
    <row r="21" spans="1:9" x14ac:dyDescent="0.25">
      <c r="A21" s="22">
        <v>2</v>
      </c>
      <c r="B21" s="22" t="s">
        <v>16</v>
      </c>
      <c r="C21" s="45">
        <v>35863</v>
      </c>
      <c r="D21" s="46">
        <v>35968</v>
      </c>
      <c r="E21" s="47">
        <v>35420</v>
      </c>
      <c r="F21" s="46">
        <v>35420</v>
      </c>
      <c r="G21" s="47">
        <v>16460</v>
      </c>
      <c r="H21" s="46">
        <v>0</v>
      </c>
      <c r="I21" s="48">
        <f>SUM(C21:H21)</f>
        <v>159131</v>
      </c>
    </row>
    <row r="22" spans="1:9" x14ac:dyDescent="0.25">
      <c r="A22" s="22">
        <v>3</v>
      </c>
      <c r="B22" s="22" t="s">
        <v>17</v>
      </c>
      <c r="C22" s="45">
        <v>33712</v>
      </c>
      <c r="D22" s="46">
        <v>32052</v>
      </c>
      <c r="E22" s="47">
        <v>31504</v>
      </c>
      <c r="F22" s="46">
        <v>31504</v>
      </c>
      <c r="G22" s="47">
        <v>14505</v>
      </c>
      <c r="H22" s="46">
        <v>0</v>
      </c>
      <c r="I22" s="48">
        <f>SUM(C22:H22)</f>
        <v>143277</v>
      </c>
    </row>
    <row r="23" spans="1:9" x14ac:dyDescent="0.25">
      <c r="A23" s="22">
        <v>4</v>
      </c>
      <c r="B23" s="22" t="s">
        <v>18</v>
      </c>
      <c r="C23" s="45">
        <v>32730</v>
      </c>
      <c r="D23" s="46">
        <v>33765</v>
      </c>
      <c r="E23" s="47">
        <v>33217</v>
      </c>
      <c r="F23" s="46">
        <v>33217</v>
      </c>
      <c r="G23" s="47">
        <v>15359</v>
      </c>
      <c r="H23" s="46">
        <v>0</v>
      </c>
      <c r="I23" s="48">
        <f>SUM(C23:H23)</f>
        <v>148288</v>
      </c>
    </row>
    <row r="24" spans="1:9" x14ac:dyDescent="0.25">
      <c r="A24" s="22">
        <v>5</v>
      </c>
      <c r="B24" s="22" t="s">
        <v>19</v>
      </c>
      <c r="C24" s="45">
        <v>13906</v>
      </c>
      <c r="D24" s="46">
        <v>21985</v>
      </c>
      <c r="E24" s="47">
        <v>21437</v>
      </c>
      <c r="F24" s="46">
        <v>21437</v>
      </c>
      <c r="G24" s="47">
        <v>9471</v>
      </c>
      <c r="H24" s="46">
        <v>0</v>
      </c>
      <c r="I24" s="48">
        <f>SUM(C24:H24)</f>
        <v>88236</v>
      </c>
    </row>
    <row r="25" spans="1:9" ht="15.75" thickBot="1" x14ac:dyDescent="0.3">
      <c r="A25" s="49">
        <v>6</v>
      </c>
      <c r="B25" s="49" t="s">
        <v>20</v>
      </c>
      <c r="C25" s="50">
        <v>20619</v>
      </c>
      <c r="D25" s="51">
        <v>24195</v>
      </c>
      <c r="E25" s="52">
        <v>23645</v>
      </c>
      <c r="F25" s="51">
        <v>23645</v>
      </c>
      <c r="G25" s="52">
        <v>10572</v>
      </c>
      <c r="H25" s="51">
        <v>0</v>
      </c>
      <c r="I25" s="53">
        <f>SUM(C25:H25)</f>
        <v>102676</v>
      </c>
    </row>
    <row r="26" spans="1:9" ht="15.75" thickBot="1" x14ac:dyDescent="0.3">
      <c r="A26" s="54"/>
      <c r="B26" s="36" t="s">
        <v>11</v>
      </c>
      <c r="C26" s="55">
        <f t="shared" ref="C26:I26" si="1">SUM(C20:C25)</f>
        <v>172161</v>
      </c>
      <c r="D26" s="56">
        <f t="shared" si="1"/>
        <v>182247</v>
      </c>
      <c r="E26" s="57">
        <f t="shared" si="1"/>
        <v>178957</v>
      </c>
      <c r="F26" s="56">
        <f t="shared" si="1"/>
        <v>178957</v>
      </c>
      <c r="G26" s="57">
        <f t="shared" si="1"/>
        <v>81986</v>
      </c>
      <c r="H26" s="56">
        <f t="shared" si="1"/>
        <v>0</v>
      </c>
      <c r="I26" s="58">
        <f t="shared" si="1"/>
        <v>794308</v>
      </c>
    </row>
    <row r="27" spans="1:9" x14ac:dyDescent="0.25">
      <c r="A27" s="31"/>
      <c r="B27" s="31"/>
      <c r="C27" s="59"/>
      <c r="D27" s="59"/>
      <c r="E27" s="59"/>
      <c r="F27" s="59"/>
      <c r="G27" s="59"/>
      <c r="H27" s="59"/>
      <c r="I27" s="59"/>
    </row>
    <row r="28" spans="1:9" ht="15.75" thickBot="1" x14ac:dyDescent="0.3"/>
    <row r="29" spans="1:9" ht="32.25" customHeight="1" thickBot="1" x14ac:dyDescent="0.3">
      <c r="A29" s="99" t="s">
        <v>4</v>
      </c>
      <c r="B29" s="101" t="s">
        <v>5</v>
      </c>
      <c r="C29" s="103" t="s">
        <v>54</v>
      </c>
      <c r="D29" s="104"/>
      <c r="E29" s="104"/>
      <c r="F29" s="105"/>
    </row>
    <row r="30" spans="1:9" ht="75.75" thickBot="1" x14ac:dyDescent="0.3">
      <c r="A30" s="100"/>
      <c r="B30" s="102"/>
      <c r="C30" s="3" t="s">
        <v>8</v>
      </c>
      <c r="D30" s="3" t="s">
        <v>9</v>
      </c>
      <c r="E30" s="3" t="s">
        <v>10</v>
      </c>
      <c r="F30" s="3" t="s">
        <v>11</v>
      </c>
    </row>
    <row r="31" spans="1:9" x14ac:dyDescent="0.25">
      <c r="A31" s="7">
        <v>0</v>
      </c>
      <c r="B31" s="8">
        <v>1</v>
      </c>
      <c r="C31" s="9">
        <v>2</v>
      </c>
      <c r="D31" s="10">
        <v>3</v>
      </c>
      <c r="E31" s="9">
        <v>4</v>
      </c>
      <c r="F31" s="9" t="s">
        <v>14</v>
      </c>
    </row>
    <row r="32" spans="1:9" x14ac:dyDescent="0.25">
      <c r="A32" s="22">
        <v>1</v>
      </c>
      <c r="B32" s="60" t="s">
        <v>34</v>
      </c>
      <c r="C32" s="61">
        <v>17</v>
      </c>
      <c r="D32" s="62">
        <v>0</v>
      </c>
      <c r="E32" s="61">
        <v>96</v>
      </c>
      <c r="F32" s="63">
        <f>SUM(C32:E32)</f>
        <v>113</v>
      </c>
    </row>
    <row r="33" spans="1:9" ht="15.75" thickBot="1" x14ac:dyDescent="0.3">
      <c r="A33" s="29">
        <v>2</v>
      </c>
      <c r="B33" s="64" t="s">
        <v>35</v>
      </c>
      <c r="C33" s="65">
        <v>4</v>
      </c>
      <c r="D33" s="66">
        <v>0</v>
      </c>
      <c r="E33" s="65">
        <v>52</v>
      </c>
      <c r="F33" s="67">
        <f>SUM(C33:E33)</f>
        <v>56</v>
      </c>
    </row>
    <row r="34" spans="1:9" ht="53.25" customHeight="1" thickBot="1" x14ac:dyDescent="0.3">
      <c r="A34" s="31"/>
      <c r="B34" s="31"/>
      <c r="C34" s="108" t="s">
        <v>36</v>
      </c>
      <c r="D34" s="109"/>
      <c r="E34" s="109"/>
      <c r="F34" s="115"/>
    </row>
    <row r="35" spans="1:9" ht="15.75" thickBot="1" x14ac:dyDescent="0.3"/>
    <row r="36" spans="1:9" ht="15.75" thickBot="1" x14ac:dyDescent="0.3">
      <c r="A36" s="116" t="s">
        <v>24</v>
      </c>
      <c r="B36" s="118" t="s">
        <v>5</v>
      </c>
      <c r="C36" s="120" t="s">
        <v>25</v>
      </c>
      <c r="D36" s="120"/>
      <c r="E36" s="120"/>
      <c r="F36" s="120"/>
      <c r="G36" s="120"/>
      <c r="H36" s="120"/>
      <c r="I36" s="118"/>
    </row>
    <row r="37" spans="1:9" ht="15.75" thickBot="1" x14ac:dyDescent="0.3">
      <c r="A37" s="117"/>
      <c r="B37" s="119"/>
      <c r="C37" s="68" t="s">
        <v>26</v>
      </c>
      <c r="D37" s="34" t="s">
        <v>27</v>
      </c>
      <c r="E37" s="34" t="s">
        <v>28</v>
      </c>
      <c r="F37" s="69" t="s">
        <v>29</v>
      </c>
      <c r="G37" s="34" t="s">
        <v>30</v>
      </c>
      <c r="H37" s="34" t="s">
        <v>31</v>
      </c>
      <c r="I37" s="70" t="s">
        <v>32</v>
      </c>
    </row>
    <row r="38" spans="1:9" ht="15.75" thickBot="1" x14ac:dyDescent="0.3">
      <c r="A38" s="71">
        <v>0</v>
      </c>
      <c r="B38" s="72">
        <v>1</v>
      </c>
      <c r="C38" s="36">
        <v>2</v>
      </c>
      <c r="D38" s="73">
        <v>3</v>
      </c>
      <c r="E38" s="36">
        <v>4</v>
      </c>
      <c r="F38" s="73">
        <v>5</v>
      </c>
      <c r="G38" s="36">
        <v>6</v>
      </c>
      <c r="H38" s="73">
        <v>7</v>
      </c>
      <c r="I38" s="36" t="s">
        <v>33</v>
      </c>
    </row>
    <row r="39" spans="1:9" x14ac:dyDescent="0.25">
      <c r="A39" s="74">
        <v>1</v>
      </c>
      <c r="B39" s="75" t="s">
        <v>37</v>
      </c>
      <c r="C39" s="76">
        <v>2962</v>
      </c>
      <c r="D39" s="77">
        <v>1200</v>
      </c>
      <c r="E39" s="78">
        <v>1200</v>
      </c>
      <c r="F39" s="77">
        <v>1200</v>
      </c>
      <c r="G39" s="78">
        <v>602</v>
      </c>
      <c r="H39" s="77">
        <v>0</v>
      </c>
      <c r="I39" s="79">
        <f>C39+D39+E39+F39+G39+H39</f>
        <v>7164</v>
      </c>
    </row>
    <row r="40" spans="1:9" ht="15.75" thickBot="1" x14ac:dyDescent="0.3">
      <c r="A40" s="22">
        <v>2</v>
      </c>
      <c r="B40" s="64" t="s">
        <v>35</v>
      </c>
      <c r="C40" s="45">
        <v>2303</v>
      </c>
      <c r="D40" s="46">
        <v>594</v>
      </c>
      <c r="E40" s="47">
        <v>594</v>
      </c>
      <c r="F40" s="46">
        <v>594</v>
      </c>
      <c r="G40" s="47">
        <v>300</v>
      </c>
      <c r="H40" s="46">
        <v>0</v>
      </c>
      <c r="I40" s="48">
        <f>SUM(C40:H40)</f>
        <v>4385</v>
      </c>
    </row>
    <row r="41" spans="1:9" ht="15.75" thickBot="1" x14ac:dyDescent="0.3">
      <c r="A41" s="54"/>
      <c r="B41" s="36" t="s">
        <v>11</v>
      </c>
      <c r="C41" s="55">
        <f t="shared" ref="C41:I41" si="2">SUM(C39:C40)</f>
        <v>5265</v>
      </c>
      <c r="D41" s="56">
        <f t="shared" si="2"/>
        <v>1794</v>
      </c>
      <c r="E41" s="57">
        <f t="shared" si="2"/>
        <v>1794</v>
      </c>
      <c r="F41" s="56">
        <f t="shared" si="2"/>
        <v>1794</v>
      </c>
      <c r="G41" s="57">
        <f t="shared" si="2"/>
        <v>902</v>
      </c>
      <c r="H41" s="56">
        <f t="shared" si="2"/>
        <v>0</v>
      </c>
      <c r="I41" s="58">
        <f t="shared" si="2"/>
        <v>11549</v>
      </c>
    </row>
    <row r="44" spans="1:9" ht="15.75" x14ac:dyDescent="0.25">
      <c r="B44" s="95" t="s">
        <v>38</v>
      </c>
      <c r="C44" s="95"/>
      <c r="D44" s="95"/>
      <c r="E44" s="95"/>
      <c r="F44" s="95"/>
      <c r="G44" s="95"/>
      <c r="H44" s="95"/>
      <c r="I44" s="95"/>
    </row>
    <row r="45" spans="1:9" ht="15.75" x14ac:dyDescent="0.25">
      <c r="B45" s="107" t="s">
        <v>3</v>
      </c>
      <c r="C45" s="107"/>
      <c r="D45" s="107"/>
      <c r="E45" s="107"/>
      <c r="F45" s="107"/>
      <c r="G45" s="107"/>
      <c r="H45" s="107"/>
      <c r="I45" s="107"/>
    </row>
    <row r="46" spans="1:9" s="59" customFormat="1" ht="15.75" thickBot="1" x14ac:dyDescent="0.3"/>
    <row r="47" spans="1:9" ht="31.5" customHeight="1" thickBot="1" x14ac:dyDescent="0.3">
      <c r="A47" s="110" t="s">
        <v>4</v>
      </c>
      <c r="B47" s="121" t="s">
        <v>5</v>
      </c>
      <c r="C47" s="103" t="s">
        <v>39</v>
      </c>
      <c r="D47" s="104"/>
      <c r="E47" s="104"/>
      <c r="F47" s="104"/>
      <c r="G47" s="99" t="s">
        <v>40</v>
      </c>
    </row>
    <row r="48" spans="1:9" ht="45.75" thickBot="1" x14ac:dyDescent="0.3">
      <c r="A48" s="111"/>
      <c r="B48" s="122"/>
      <c r="C48" s="3" t="s">
        <v>41</v>
      </c>
      <c r="D48" s="3" t="s">
        <v>9</v>
      </c>
      <c r="E48" s="3" t="s">
        <v>10</v>
      </c>
      <c r="F48" s="4" t="s">
        <v>11</v>
      </c>
      <c r="G48" s="100"/>
      <c r="I48" s="6"/>
    </row>
    <row r="49" spans="1:9" ht="15.75" thickBot="1" x14ac:dyDescent="0.3">
      <c r="A49" s="11">
        <v>0</v>
      </c>
      <c r="B49" s="80">
        <v>1</v>
      </c>
      <c r="C49" s="81">
        <v>2</v>
      </c>
      <c r="D49" s="10">
        <v>3</v>
      </c>
      <c r="E49" s="9">
        <v>4</v>
      </c>
      <c r="F49" s="10" t="s">
        <v>14</v>
      </c>
      <c r="G49" s="7"/>
      <c r="I49" s="6"/>
    </row>
    <row r="50" spans="1:9" x14ac:dyDescent="0.25">
      <c r="A50" s="82">
        <v>1</v>
      </c>
      <c r="B50" s="14" t="s">
        <v>42</v>
      </c>
      <c r="C50" s="83">
        <v>634</v>
      </c>
      <c r="D50" s="84">
        <v>35</v>
      </c>
      <c r="E50" s="85">
        <v>98</v>
      </c>
      <c r="F50" s="84">
        <f t="shared" ref="F50:F62" si="3">SUM(C50:E50)</f>
        <v>767</v>
      </c>
      <c r="G50" s="42">
        <v>0</v>
      </c>
    </row>
    <row r="51" spans="1:9" x14ac:dyDescent="0.25">
      <c r="A51" s="86">
        <v>2</v>
      </c>
      <c r="B51" s="22" t="s">
        <v>43</v>
      </c>
      <c r="C51" s="87">
        <f>691+185.5</f>
        <v>876.5</v>
      </c>
      <c r="D51" s="62">
        <v>35</v>
      </c>
      <c r="E51" s="61">
        <v>161</v>
      </c>
      <c r="F51" s="62">
        <f t="shared" si="3"/>
        <v>1072.5</v>
      </c>
      <c r="G51" s="46">
        <v>0</v>
      </c>
    </row>
    <row r="52" spans="1:9" x14ac:dyDescent="0.25">
      <c r="A52" s="86">
        <v>3</v>
      </c>
      <c r="B52" s="22" t="s">
        <v>44</v>
      </c>
      <c r="C52" s="87">
        <v>24.5</v>
      </c>
      <c r="D52" s="62">
        <v>0</v>
      </c>
      <c r="E52" s="61">
        <v>0</v>
      </c>
      <c r="F52" s="62">
        <f>SUM(C52:E52)</f>
        <v>24.5</v>
      </c>
      <c r="G52" s="46">
        <v>0</v>
      </c>
    </row>
    <row r="53" spans="1:9" x14ac:dyDescent="0.25">
      <c r="A53" s="86">
        <v>4</v>
      </c>
      <c r="B53" s="22" t="s">
        <v>20</v>
      </c>
      <c r="C53" s="87">
        <f>150</f>
        <v>150</v>
      </c>
      <c r="D53" s="62">
        <v>30</v>
      </c>
      <c r="E53" s="61">
        <f>97</f>
        <v>97</v>
      </c>
      <c r="F53" s="62">
        <f t="shared" si="3"/>
        <v>277</v>
      </c>
      <c r="G53" s="46">
        <v>0</v>
      </c>
    </row>
    <row r="54" spans="1:9" x14ac:dyDescent="0.25">
      <c r="A54" s="86">
        <v>5</v>
      </c>
      <c r="B54" s="22" t="s">
        <v>45</v>
      </c>
      <c r="C54" s="87">
        <v>159</v>
      </c>
      <c r="D54" s="62">
        <v>0</v>
      </c>
      <c r="E54" s="61">
        <v>34</v>
      </c>
      <c r="F54" s="62">
        <f t="shared" si="3"/>
        <v>193</v>
      </c>
      <c r="G54" s="46">
        <v>0</v>
      </c>
    </row>
    <row r="55" spans="1:9" x14ac:dyDescent="0.25">
      <c r="A55" s="86">
        <v>6</v>
      </c>
      <c r="B55" s="22" t="s">
        <v>46</v>
      </c>
      <c r="C55" s="87">
        <f>57.5</f>
        <v>57.5</v>
      </c>
      <c r="D55" s="62">
        <v>12</v>
      </c>
      <c r="E55" s="61">
        <v>56</v>
      </c>
      <c r="F55" s="62">
        <f t="shared" si="3"/>
        <v>125.5</v>
      </c>
      <c r="G55" s="46">
        <v>0</v>
      </c>
    </row>
    <row r="56" spans="1:9" x14ac:dyDescent="0.25">
      <c r="A56" s="86">
        <v>7</v>
      </c>
      <c r="B56" s="22" t="s">
        <v>47</v>
      </c>
      <c r="C56" s="87">
        <v>23.5</v>
      </c>
      <c r="D56" s="62">
        <v>0</v>
      </c>
      <c r="E56" s="61">
        <v>0</v>
      </c>
      <c r="F56" s="62">
        <f t="shared" si="3"/>
        <v>23.5</v>
      </c>
      <c r="G56" s="46">
        <v>0</v>
      </c>
    </row>
    <row r="57" spans="1:9" x14ac:dyDescent="0.25">
      <c r="A57" s="88">
        <v>8</v>
      </c>
      <c r="B57" s="22" t="s">
        <v>48</v>
      </c>
      <c r="C57" s="89">
        <f>131</f>
        <v>131</v>
      </c>
      <c r="D57" s="90">
        <v>17</v>
      </c>
      <c r="E57" s="91">
        <v>56</v>
      </c>
      <c r="F57" s="90">
        <f t="shared" si="3"/>
        <v>204</v>
      </c>
      <c r="G57" s="46">
        <v>0</v>
      </c>
    </row>
    <row r="58" spans="1:9" x14ac:dyDescent="0.25">
      <c r="A58" s="88">
        <v>6</v>
      </c>
      <c r="B58" s="22" t="s">
        <v>49</v>
      </c>
      <c r="C58" s="89">
        <v>67</v>
      </c>
      <c r="D58" s="90">
        <v>0</v>
      </c>
      <c r="E58" s="91">
        <v>6</v>
      </c>
      <c r="F58" s="90">
        <f t="shared" si="3"/>
        <v>73</v>
      </c>
      <c r="G58" s="46">
        <v>0</v>
      </c>
    </row>
    <row r="59" spans="1:9" x14ac:dyDescent="0.25">
      <c r="A59" s="88">
        <v>10</v>
      </c>
      <c r="B59" s="22" t="s">
        <v>50</v>
      </c>
      <c r="C59" s="89">
        <v>140</v>
      </c>
      <c r="D59" s="90">
        <v>25</v>
      </c>
      <c r="E59" s="91">
        <v>78</v>
      </c>
      <c r="F59" s="90">
        <f t="shared" si="3"/>
        <v>243</v>
      </c>
      <c r="G59" s="46">
        <v>0</v>
      </c>
    </row>
    <row r="60" spans="1:9" x14ac:dyDescent="0.25">
      <c r="A60" s="88">
        <v>11</v>
      </c>
      <c r="B60" s="49" t="s">
        <v>51</v>
      </c>
      <c r="C60" s="89">
        <v>24.5</v>
      </c>
      <c r="D60" s="90">
        <v>0</v>
      </c>
      <c r="E60" s="91">
        <v>6</v>
      </c>
      <c r="F60" s="90">
        <f t="shared" si="3"/>
        <v>30.5</v>
      </c>
      <c r="G60" s="46">
        <v>0</v>
      </c>
    </row>
    <row r="61" spans="1:9" x14ac:dyDescent="0.25">
      <c r="A61" s="88">
        <v>12</v>
      </c>
      <c r="B61" s="49" t="s">
        <v>52</v>
      </c>
      <c r="C61" s="89">
        <v>17</v>
      </c>
      <c r="D61" s="90">
        <v>0</v>
      </c>
      <c r="E61" s="91">
        <v>2</v>
      </c>
      <c r="F61" s="90">
        <f t="shared" si="3"/>
        <v>19</v>
      </c>
      <c r="G61" s="46">
        <v>0</v>
      </c>
    </row>
    <row r="62" spans="1:9" ht="15.75" thickBot="1" x14ac:dyDescent="0.3">
      <c r="A62" s="92">
        <v>13</v>
      </c>
      <c r="B62" s="29" t="s">
        <v>53</v>
      </c>
      <c r="C62" s="93">
        <v>17</v>
      </c>
      <c r="D62" s="66">
        <v>0</v>
      </c>
      <c r="E62" s="65">
        <v>2</v>
      </c>
      <c r="F62" s="66">
        <f t="shared" si="3"/>
        <v>19</v>
      </c>
      <c r="G62" s="94">
        <v>0</v>
      </c>
      <c r="I62" s="33"/>
    </row>
    <row r="63" spans="1:9" x14ac:dyDescent="0.25">
      <c r="C63" s="33"/>
    </row>
    <row r="64" spans="1:9" ht="15.75" thickBot="1" x14ac:dyDescent="0.3"/>
    <row r="65" spans="1:9" ht="30" customHeight="1" thickBot="1" x14ac:dyDescent="0.3">
      <c r="A65" s="110" t="s">
        <v>24</v>
      </c>
      <c r="B65" s="101" t="s">
        <v>5</v>
      </c>
      <c r="C65" s="113" t="s">
        <v>25</v>
      </c>
      <c r="D65" s="113"/>
      <c r="E65" s="113"/>
      <c r="F65" s="113"/>
      <c r="G65" s="113"/>
      <c r="H65" s="113"/>
      <c r="I65" s="114"/>
    </row>
    <row r="66" spans="1:9" ht="15.75" thickBot="1" x14ac:dyDescent="0.3">
      <c r="A66" s="111"/>
      <c r="B66" s="112"/>
      <c r="C66" s="34" t="s">
        <v>26</v>
      </c>
      <c r="D66" s="35" t="s">
        <v>27</v>
      </c>
      <c r="E66" s="34" t="s">
        <v>28</v>
      </c>
      <c r="F66" s="35" t="s">
        <v>29</v>
      </c>
      <c r="G66" s="34" t="s">
        <v>30</v>
      </c>
      <c r="H66" s="35" t="s">
        <v>31</v>
      </c>
      <c r="I66" s="36" t="s">
        <v>32</v>
      </c>
    </row>
    <row r="67" spans="1:9" ht="15.75" thickBot="1" x14ac:dyDescent="0.3">
      <c r="A67" s="37">
        <v>0</v>
      </c>
      <c r="B67" s="38">
        <v>1</v>
      </c>
      <c r="C67" s="39">
        <v>2</v>
      </c>
      <c r="D67" s="40">
        <v>3</v>
      </c>
      <c r="E67" s="39">
        <v>4</v>
      </c>
      <c r="F67" s="40">
        <v>5</v>
      </c>
      <c r="G67" s="39">
        <v>6</v>
      </c>
      <c r="H67" s="40">
        <v>7</v>
      </c>
      <c r="I67" s="39" t="s">
        <v>33</v>
      </c>
    </row>
    <row r="68" spans="1:9" x14ac:dyDescent="0.25">
      <c r="A68" s="82">
        <v>1</v>
      </c>
      <c r="B68" s="14" t="s">
        <v>42</v>
      </c>
      <c r="C68" s="41">
        <v>50898</v>
      </c>
      <c r="D68" s="42">
        <v>44886</v>
      </c>
      <c r="E68" s="43">
        <v>44886</v>
      </c>
      <c r="F68" s="42">
        <v>44886</v>
      </c>
      <c r="G68" s="43">
        <v>22444</v>
      </c>
      <c r="H68" s="42">
        <v>0</v>
      </c>
      <c r="I68" s="44">
        <f t="shared" ref="I68:I80" si="4">SUM(C68:H68)</f>
        <v>208000</v>
      </c>
    </row>
    <row r="69" spans="1:9" x14ac:dyDescent="0.25">
      <c r="A69" s="86">
        <v>2</v>
      </c>
      <c r="B69" s="22" t="s">
        <v>43</v>
      </c>
      <c r="C69" s="76">
        <v>33287</v>
      </c>
      <c r="D69" s="77">
        <v>54883</v>
      </c>
      <c r="E69" s="78">
        <v>54883</v>
      </c>
      <c r="F69" s="77">
        <v>54883</v>
      </c>
      <c r="G69" s="78">
        <v>27443</v>
      </c>
      <c r="H69" s="77">
        <v>0</v>
      </c>
      <c r="I69" s="79">
        <f t="shared" si="4"/>
        <v>225379</v>
      </c>
    </row>
    <row r="70" spans="1:9" x14ac:dyDescent="0.25">
      <c r="A70" s="86">
        <v>3</v>
      </c>
      <c r="B70" s="22" t="s">
        <v>44</v>
      </c>
      <c r="C70" s="76">
        <v>300</v>
      </c>
      <c r="D70" s="77">
        <v>180</v>
      </c>
      <c r="E70" s="78">
        <v>180</v>
      </c>
      <c r="F70" s="77">
        <v>180</v>
      </c>
      <c r="G70" s="78">
        <v>231</v>
      </c>
      <c r="H70" s="77">
        <v>0</v>
      </c>
      <c r="I70" s="79">
        <f t="shared" si="4"/>
        <v>1071</v>
      </c>
    </row>
    <row r="71" spans="1:9" x14ac:dyDescent="0.25">
      <c r="A71" s="86">
        <v>4</v>
      </c>
      <c r="B71" s="22" t="s">
        <v>20</v>
      </c>
      <c r="C71" s="76">
        <v>19373</v>
      </c>
      <c r="D71" s="77">
        <v>6451</v>
      </c>
      <c r="E71" s="78">
        <v>6451</v>
      </c>
      <c r="F71" s="77">
        <v>6451</v>
      </c>
      <c r="G71" s="78">
        <v>3228</v>
      </c>
      <c r="H71" s="77">
        <v>0</v>
      </c>
      <c r="I71" s="79">
        <f t="shared" si="4"/>
        <v>41954</v>
      </c>
    </row>
    <row r="72" spans="1:9" x14ac:dyDescent="0.25">
      <c r="A72" s="86">
        <v>5</v>
      </c>
      <c r="B72" s="22" t="s">
        <v>45</v>
      </c>
      <c r="C72" s="76">
        <v>0</v>
      </c>
      <c r="D72" s="77">
        <v>1680</v>
      </c>
      <c r="E72" s="78">
        <v>1680</v>
      </c>
      <c r="F72" s="77">
        <v>1680</v>
      </c>
      <c r="G72" s="78">
        <v>954</v>
      </c>
      <c r="H72" s="77">
        <v>0</v>
      </c>
      <c r="I72" s="79">
        <f t="shared" si="4"/>
        <v>5994</v>
      </c>
    </row>
    <row r="73" spans="1:9" x14ac:dyDescent="0.25">
      <c r="A73" s="86">
        <v>6</v>
      </c>
      <c r="B73" s="22" t="s">
        <v>46</v>
      </c>
      <c r="C73" s="76">
        <v>4098</v>
      </c>
      <c r="D73" s="77">
        <v>2923</v>
      </c>
      <c r="E73" s="78">
        <v>2923</v>
      </c>
      <c r="F73" s="77">
        <v>2923</v>
      </c>
      <c r="G73" s="78">
        <v>1461</v>
      </c>
      <c r="H73" s="77">
        <v>0</v>
      </c>
      <c r="I73" s="79">
        <f t="shared" si="4"/>
        <v>14328</v>
      </c>
    </row>
    <row r="74" spans="1:9" x14ac:dyDescent="0.25">
      <c r="A74" s="86">
        <v>7</v>
      </c>
      <c r="B74" s="22" t="s">
        <v>47</v>
      </c>
      <c r="C74" s="76">
        <v>480</v>
      </c>
      <c r="D74" s="77">
        <v>180</v>
      </c>
      <c r="E74" s="78">
        <v>180</v>
      </c>
      <c r="F74" s="77">
        <v>180</v>
      </c>
      <c r="G74" s="78">
        <v>199</v>
      </c>
      <c r="H74" s="77">
        <v>0</v>
      </c>
      <c r="I74" s="79">
        <f t="shared" si="4"/>
        <v>1219</v>
      </c>
    </row>
    <row r="75" spans="1:9" x14ac:dyDescent="0.25">
      <c r="A75" s="88">
        <v>8</v>
      </c>
      <c r="B75" s="22" t="s">
        <v>48</v>
      </c>
      <c r="C75" s="76">
        <v>8137</v>
      </c>
      <c r="D75" s="77">
        <v>4751</v>
      </c>
      <c r="E75" s="78">
        <v>4751</v>
      </c>
      <c r="F75" s="77">
        <v>4751</v>
      </c>
      <c r="G75" s="78">
        <v>2377</v>
      </c>
      <c r="H75" s="77">
        <v>0</v>
      </c>
      <c r="I75" s="79">
        <f t="shared" si="4"/>
        <v>24767</v>
      </c>
    </row>
    <row r="76" spans="1:9" x14ac:dyDescent="0.25">
      <c r="A76" s="88">
        <v>6</v>
      </c>
      <c r="B76" s="22" t="s">
        <v>49</v>
      </c>
      <c r="C76" s="45">
        <v>720</v>
      </c>
      <c r="D76" s="46">
        <v>600</v>
      </c>
      <c r="E76" s="47">
        <v>600</v>
      </c>
      <c r="F76" s="46">
        <v>600</v>
      </c>
      <c r="G76" s="47">
        <v>474</v>
      </c>
      <c r="H76" s="46">
        <v>0</v>
      </c>
      <c r="I76" s="48">
        <f t="shared" si="4"/>
        <v>2994</v>
      </c>
    </row>
    <row r="77" spans="1:9" x14ac:dyDescent="0.25">
      <c r="A77" s="88">
        <v>10</v>
      </c>
      <c r="B77" s="22" t="s">
        <v>50</v>
      </c>
      <c r="C77" s="45">
        <v>0</v>
      </c>
      <c r="D77" s="46">
        <v>2700</v>
      </c>
      <c r="E77" s="47">
        <v>2700</v>
      </c>
      <c r="F77" s="46">
        <v>2700</v>
      </c>
      <c r="G77" s="47">
        <v>279</v>
      </c>
      <c r="H77" s="46">
        <v>0</v>
      </c>
      <c r="I77" s="48">
        <f t="shared" si="4"/>
        <v>8379</v>
      </c>
    </row>
    <row r="78" spans="1:9" x14ac:dyDescent="0.25">
      <c r="A78" s="88">
        <v>11</v>
      </c>
      <c r="B78" s="49" t="s">
        <v>51</v>
      </c>
      <c r="C78" s="45">
        <v>540</v>
      </c>
      <c r="D78" s="46">
        <v>240</v>
      </c>
      <c r="E78" s="47">
        <v>240</v>
      </c>
      <c r="F78" s="46">
        <v>240</v>
      </c>
      <c r="G78" s="47">
        <v>237</v>
      </c>
      <c r="H78" s="46">
        <v>0</v>
      </c>
      <c r="I78" s="48">
        <f t="shared" si="4"/>
        <v>1497</v>
      </c>
    </row>
    <row r="79" spans="1:9" x14ac:dyDescent="0.25">
      <c r="A79" s="88">
        <v>12</v>
      </c>
      <c r="B79" s="49" t="s">
        <v>52</v>
      </c>
      <c r="C79" s="45">
        <v>401</v>
      </c>
      <c r="D79" s="46">
        <v>120</v>
      </c>
      <c r="E79" s="47">
        <v>120</v>
      </c>
      <c r="F79" s="46">
        <v>120</v>
      </c>
      <c r="G79" s="47">
        <v>243</v>
      </c>
      <c r="H79" s="46">
        <v>0</v>
      </c>
      <c r="I79" s="48">
        <f t="shared" si="4"/>
        <v>1004</v>
      </c>
    </row>
    <row r="80" spans="1:9" ht="15.75" thickBot="1" x14ac:dyDescent="0.3">
      <c r="A80" s="92">
        <v>13</v>
      </c>
      <c r="B80" s="29" t="s">
        <v>53</v>
      </c>
      <c r="C80" s="50">
        <v>120</v>
      </c>
      <c r="D80" s="51">
        <v>120</v>
      </c>
      <c r="E80" s="52">
        <v>120</v>
      </c>
      <c r="F80" s="51">
        <v>120</v>
      </c>
      <c r="G80" s="52">
        <v>243</v>
      </c>
      <c r="H80" s="51">
        <v>0</v>
      </c>
      <c r="I80" s="53">
        <f t="shared" si="4"/>
        <v>723</v>
      </c>
    </row>
    <row r="81" spans="1:9" ht="15.75" thickBot="1" x14ac:dyDescent="0.3">
      <c r="A81" s="54"/>
      <c r="B81" s="36" t="s">
        <v>11</v>
      </c>
      <c r="C81" s="55">
        <f t="shared" ref="C81:I81" si="5">SUM(C68:C80)</f>
        <v>118354</v>
      </c>
      <c r="D81" s="56">
        <f t="shared" si="5"/>
        <v>119714</v>
      </c>
      <c r="E81" s="57">
        <f t="shared" si="5"/>
        <v>119714</v>
      </c>
      <c r="F81" s="56">
        <f t="shared" si="5"/>
        <v>119714</v>
      </c>
      <c r="G81" s="57">
        <f t="shared" si="5"/>
        <v>59813</v>
      </c>
      <c r="H81" s="56">
        <f t="shared" si="5"/>
        <v>0</v>
      </c>
      <c r="I81" s="58">
        <f t="shared" si="5"/>
        <v>537309</v>
      </c>
    </row>
  </sheetData>
  <mergeCells count="27">
    <mergeCell ref="A47:A48"/>
    <mergeCell ref="B47:B48"/>
    <mergeCell ref="C47:F47"/>
    <mergeCell ref="G47:G48"/>
    <mergeCell ref="A65:A66"/>
    <mergeCell ref="B65:B66"/>
    <mergeCell ref="C65:I65"/>
    <mergeCell ref="B45:I45"/>
    <mergeCell ref="C14:F14"/>
    <mergeCell ref="A17:A18"/>
    <mergeCell ref="B17:B18"/>
    <mergeCell ref="C17:I17"/>
    <mergeCell ref="A29:A30"/>
    <mergeCell ref="B29:B30"/>
    <mergeCell ref="C29:F29"/>
    <mergeCell ref="C34:F34"/>
    <mergeCell ref="A36:A37"/>
    <mergeCell ref="B36:B37"/>
    <mergeCell ref="C36:I36"/>
    <mergeCell ref="B44:I44"/>
    <mergeCell ref="B3:I3"/>
    <mergeCell ref="B4:I4"/>
    <mergeCell ref="A5:A6"/>
    <mergeCell ref="B5:B6"/>
    <mergeCell ref="C5:F5"/>
    <mergeCell ref="G5:H5"/>
    <mergeCell ref="I5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punctaje contract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1</dc:creator>
  <cp:lastModifiedBy>dell 1</cp:lastModifiedBy>
  <dcterms:created xsi:type="dcterms:W3CDTF">2016-08-03T12:21:03Z</dcterms:created>
  <dcterms:modified xsi:type="dcterms:W3CDTF">2016-08-03T13:17:08Z</dcterms:modified>
</cp:coreProperties>
</file>